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lbert\TOF_sensor\"/>
    </mc:Choice>
  </mc:AlternateContent>
  <xr:revisionPtr revIDLastSave="0" documentId="13_ncr:1_{325257C9-8D34-4C25-A447-8678B47069D2}" xr6:coauthVersionLast="45" xr6:coauthVersionMax="45" xr10:uidLastSave="{00000000-0000-0000-0000-000000000000}"/>
  <bookViews>
    <workbookView xWindow="-120" yWindow="-120" windowWidth="29040" windowHeight="15840" xr2:uid="{E080F038-88FC-4B50-98E3-D8A1D43A696A}"/>
  </bookViews>
  <sheets>
    <sheet name="BeethovenToFsetting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G22" i="1"/>
  <c r="F33" i="1" l="1"/>
  <c r="G33" i="1" s="1"/>
  <c r="F32" i="1"/>
  <c r="G32" i="1" s="1"/>
  <c r="F31" i="1"/>
  <c r="G31" i="1" s="1"/>
  <c r="F30" i="1"/>
  <c r="G30" i="1" s="1"/>
  <c r="G29" i="1"/>
  <c r="F29" i="1"/>
  <c r="F28" i="1"/>
  <c r="G28" i="1" s="1"/>
  <c r="F26" i="1"/>
  <c r="E26" i="1"/>
  <c r="D26" i="1"/>
  <c r="G25" i="1"/>
  <c r="H25" i="1" s="1"/>
  <c r="F23" i="1"/>
  <c r="E23" i="1"/>
  <c r="D23" i="1"/>
  <c r="H22" i="1"/>
  <c r="F12" i="1"/>
  <c r="E8" i="1"/>
  <c r="E9" i="1" s="1"/>
  <c r="E12" i="1" s="1"/>
  <c r="E17" i="1" l="1"/>
  <c r="F17" i="1"/>
  <c r="F16" i="1"/>
  <c r="F18" i="1"/>
  <c r="E18" i="1"/>
  <c r="E13" i="1"/>
  <c r="F13" i="1"/>
</calcChain>
</file>

<file path=xl/sharedStrings.xml><?xml version="1.0" encoding="utf-8"?>
<sst xmlns="http://schemas.openxmlformats.org/spreadsheetml/2006/main" count="43" uniqueCount="33">
  <si>
    <t>Sensor</t>
    <phoneticPr fontId="6" type="noConversion"/>
  </si>
  <si>
    <t>MIPI0</t>
    <phoneticPr fontId="6" type="noConversion"/>
  </si>
  <si>
    <t>MIPI1</t>
    <phoneticPr fontId="6" type="noConversion"/>
  </si>
  <si>
    <t>MIPI Lanes</t>
    <phoneticPr fontId="6" type="noConversion"/>
  </si>
  <si>
    <t>bpp</t>
    <phoneticPr fontId="6" type="noConversion"/>
  </si>
  <si>
    <t>MIPI data rates</t>
    <phoneticPr fontId="6" type="noConversion"/>
  </si>
  <si>
    <r>
      <t>F</t>
    </r>
    <r>
      <rPr>
        <vertAlign val="subscript"/>
        <sz val="12"/>
        <color theme="1"/>
        <rFont val="新細明體"/>
        <family val="1"/>
        <charset val="136"/>
        <scheme val="minor"/>
      </rPr>
      <t>RxByteClkHS</t>
    </r>
    <phoneticPr fontId="6" type="noConversion"/>
  </si>
  <si>
    <r>
      <t>F</t>
    </r>
    <r>
      <rPr>
        <vertAlign val="subscript"/>
        <sz val="12"/>
        <color theme="1"/>
        <rFont val="新細明體"/>
        <family val="1"/>
        <charset val="136"/>
        <scheme val="minor"/>
      </rPr>
      <t>p-min</t>
    </r>
    <phoneticPr fontId="6" type="noConversion"/>
  </si>
  <si>
    <t>PLL target</t>
    <phoneticPr fontId="6" type="noConversion"/>
  </si>
  <si>
    <t>Pixel clk</t>
    <phoneticPr fontId="6" type="noConversion"/>
  </si>
  <si>
    <r>
      <t>csi_clk</t>
    </r>
    <r>
      <rPr>
        <vertAlign val="subscript"/>
        <sz val="12"/>
        <color theme="1"/>
        <rFont val="新細明體"/>
        <family val="1"/>
        <charset val="136"/>
        <scheme val="minor"/>
      </rPr>
      <t>min</t>
    </r>
    <phoneticPr fontId="6" type="noConversion"/>
  </si>
  <si>
    <t>ES clk</t>
    <phoneticPr fontId="6" type="noConversion"/>
  </si>
  <si>
    <t>Result
(MHz)</t>
    <phoneticPr fontId="6" type="noConversion"/>
  </si>
  <si>
    <t>PLL3</t>
    <phoneticPr fontId="6" type="noConversion"/>
  </si>
  <si>
    <t>FREF</t>
  </si>
  <si>
    <t>MS</t>
  </si>
  <si>
    <t>NS</t>
  </si>
  <si>
    <t>PS</t>
  </si>
  <si>
    <t>pll3_out</t>
    <phoneticPr fontId="6" type="noConversion"/>
  </si>
  <si>
    <t>before deivider</t>
    <phoneticPr fontId="6" type="noConversion"/>
  </si>
  <si>
    <t>PLL2</t>
    <phoneticPr fontId="6" type="noConversion"/>
  </si>
  <si>
    <t>pll2_out</t>
    <phoneticPr fontId="6" type="noConversion"/>
  </si>
  <si>
    <t>divider</t>
    <phoneticPr fontId="6" type="noConversion"/>
  </si>
  <si>
    <t>reg</t>
    <phoneticPr fontId="6" type="noConversion"/>
  </si>
  <si>
    <t>PLL3
RGB
(0X5C)</t>
    <phoneticPr fontId="6" type="noConversion"/>
  </si>
  <si>
    <t>csirx0_EscClk</t>
    <phoneticPr fontId="6" type="noConversion"/>
  </si>
  <si>
    <t>csirx0_vc0</t>
    <phoneticPr fontId="6" type="noConversion"/>
  </si>
  <si>
    <t>csirx0_csi</t>
    <phoneticPr fontId="6" type="noConversion"/>
  </si>
  <si>
    <t>PLL2
NIR
(0X58)</t>
    <phoneticPr fontId="6" type="noConversion"/>
  </si>
  <si>
    <t>csirx1_EscClk</t>
    <phoneticPr fontId="6" type="noConversion"/>
  </si>
  <si>
    <t>csirx1_vc0</t>
    <phoneticPr fontId="6" type="noConversion"/>
  </si>
  <si>
    <t>csirx1_csi</t>
    <phoneticPr fontId="6" type="noConversion"/>
  </si>
  <si>
    <t>ToF sensor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</si>
</sst>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57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vertAlign val="subscript"/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7F7F7F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1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" fillId="6" borderId="3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4" borderId="1" xfId="3" applyNumberFormat="1">
      <alignment vertical="center"/>
    </xf>
    <xf numFmtId="0" fontId="5" fillId="5" borderId="2" xfId="4" applyNumberFormat="1">
      <alignment vertical="center"/>
    </xf>
    <xf numFmtId="0" fontId="0" fillId="0" borderId="0" xfId="0" quotePrefix="1">
      <alignment vertical="center"/>
    </xf>
    <xf numFmtId="0" fontId="4" fillId="4" borderId="1" xfId="3">
      <alignment vertical="center"/>
    </xf>
    <xf numFmtId="0" fontId="5" fillId="5" borderId="2" xfId="4">
      <alignment vertical="center"/>
    </xf>
    <xf numFmtId="0" fontId="8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0" fontId="4" fillId="0" borderId="1" xfId="3" applyFill="1">
      <alignment vertical="center"/>
    </xf>
    <xf numFmtId="0" fontId="0" fillId="7" borderId="1" xfId="5" applyFont="1" applyFill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>
      <alignment vertical="center"/>
    </xf>
    <xf numFmtId="0" fontId="0" fillId="6" borderId="5" xfId="5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6" borderId="6" xfId="5" applyFont="1" applyBorder="1" applyAlignment="1">
      <alignment horizontal="center" vertical="center"/>
    </xf>
    <xf numFmtId="176" fontId="2" fillId="2" borderId="4" xfId="1" applyNumberFormat="1" applyBorder="1" applyAlignment="1">
      <alignment horizontal="center" vertical="center"/>
    </xf>
    <xf numFmtId="0" fontId="0" fillId="6" borderId="3" xfId="5" applyFont="1" applyAlignment="1">
      <alignment horizontal="center" vertical="center"/>
    </xf>
    <xf numFmtId="0" fontId="3" fillId="3" borderId="0" xfId="2" applyAlignment="1">
      <alignment horizontal="center" vertical="center"/>
    </xf>
    <xf numFmtId="0" fontId="2" fillId="2" borderId="4" xfId="1" applyBorder="1" applyAlignment="1">
      <alignment horizontal="center" vertical="center" wrapText="1"/>
    </xf>
    <xf numFmtId="0" fontId="2" fillId="2" borderId="4" xfId="1" applyBorder="1" applyAlignment="1">
      <alignment horizontal="center" vertical="center"/>
    </xf>
  </cellXfs>
  <cellStyles count="6">
    <cellStyle name="一般" xfId="0" builtinId="0"/>
    <cellStyle name="中等" xfId="2" builtinId="28"/>
    <cellStyle name="好" xfId="1" builtinId="26"/>
    <cellStyle name="備註" xfId="5" builtinId="10"/>
    <cellStyle name="輸入" xfId="3" builtinId="20"/>
    <cellStyle name="輸出" xfId="4" builtinId="21"/>
  </cellStyles>
  <dxfs count="7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676274</xdr:colOff>
      <xdr:row>0</xdr:row>
      <xdr:rowOff>34737</xdr:rowOff>
    </xdr:from>
    <xdr:to>
      <xdr:col>19</xdr:col>
      <xdr:colOff>134326</xdr:colOff>
      <xdr:row>27</xdr:row>
      <xdr:rowOff>29855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F21BF0A3-51A8-4128-9287-0C78C35D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74833" y="34737"/>
          <a:ext cx="6977199" cy="5239471"/>
        </a:xfrm>
        <a:prstGeom prst="rect">
          <a:avLst/>
        </a:prstGeom>
      </xdr:spPr>
    </xdr:pic>
    <xdr:clientData/>
  </xdr:twoCellAnchor>
  <xdr:twoCellAnchor editAs="oneCell">
    <xdr:from>
      <xdr:col>9</xdr:col>
      <xdr:colOff>1</xdr:colOff>
      <xdr:row>27</xdr:row>
      <xdr:rowOff>100853</xdr:rowOff>
    </xdr:from>
    <xdr:to>
      <xdr:col>22</xdr:col>
      <xdr:colOff>291354</xdr:colOff>
      <xdr:row>61</xdr:row>
      <xdr:rowOff>102334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12BB5373-E691-46E1-969F-5A68EAC43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2119" y="5345206"/>
          <a:ext cx="9177617" cy="6601746"/>
        </a:xfrm>
        <a:prstGeom prst="rect">
          <a:avLst/>
        </a:prstGeom>
      </xdr:spPr>
    </xdr:pic>
    <xdr:clientData/>
  </xdr:twoCellAnchor>
  <xdr:twoCellAnchor editAs="oneCell">
    <xdr:from>
      <xdr:col>1</xdr:col>
      <xdr:colOff>67236</xdr:colOff>
      <xdr:row>34</xdr:row>
      <xdr:rowOff>156881</xdr:rowOff>
    </xdr:from>
    <xdr:to>
      <xdr:col>8</xdr:col>
      <xdr:colOff>620010</xdr:colOff>
      <xdr:row>51</xdr:row>
      <xdr:rowOff>89646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B325526D-4E7E-4D6F-ACB4-698432D2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3036" y="7510181"/>
          <a:ext cx="6267774" cy="3495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0E71F-9D83-4A34-92A0-72832C76ADBD}">
  <dimension ref="B3:H33"/>
  <sheetViews>
    <sheetView tabSelected="1" zoomScale="70" zoomScaleNormal="70" workbookViewId="0">
      <selection activeCell="Y30" sqref="Y30"/>
    </sheetView>
  </sheetViews>
  <sheetFormatPr defaultRowHeight="16.5" x14ac:dyDescent="0.25"/>
  <cols>
    <col min="5" max="6" width="12.75" bestFit="1" customWidth="1"/>
    <col min="8" max="8" width="13.5" customWidth="1"/>
  </cols>
  <sheetData>
    <row r="3" spans="2:8" x14ac:dyDescent="0.25">
      <c r="E3" t="s">
        <v>32</v>
      </c>
    </row>
    <row r="4" spans="2:8" x14ac:dyDescent="0.25">
      <c r="C4" s="17" t="s">
        <v>0</v>
      </c>
      <c r="D4" s="17"/>
      <c r="E4" t="s">
        <v>1</v>
      </c>
      <c r="F4" t="s">
        <v>2</v>
      </c>
    </row>
    <row r="5" spans="2:8" x14ac:dyDescent="0.25">
      <c r="C5" s="16" t="s">
        <v>3</v>
      </c>
      <c r="D5" s="16"/>
      <c r="E5" s="1">
        <v>2</v>
      </c>
      <c r="F5" s="1"/>
    </row>
    <row r="6" spans="2:8" x14ac:dyDescent="0.25">
      <c r="C6" s="16" t="s">
        <v>4</v>
      </c>
      <c r="D6" s="16"/>
      <c r="E6" s="1">
        <v>12</v>
      </c>
      <c r="F6" s="1"/>
    </row>
    <row r="7" spans="2:8" x14ac:dyDescent="0.25">
      <c r="C7" s="16" t="s">
        <v>5</v>
      </c>
      <c r="D7" s="16"/>
      <c r="E7" s="1">
        <v>1000</v>
      </c>
      <c r="F7" s="1"/>
    </row>
    <row r="8" spans="2:8" ht="19.5" x14ac:dyDescent="0.25">
      <c r="C8" s="16" t="s">
        <v>6</v>
      </c>
      <c r="D8" s="16"/>
      <c r="E8" s="1">
        <f>E7/8</f>
        <v>125</v>
      </c>
      <c r="F8" s="1"/>
    </row>
    <row r="9" spans="2:8" ht="19.5" x14ac:dyDescent="0.25">
      <c r="C9" s="16" t="s">
        <v>7</v>
      </c>
      <c r="D9" s="16"/>
      <c r="E9" s="1">
        <f>E8*8*E5/E6</f>
        <v>166.66666666666666</v>
      </c>
      <c r="F9" s="1"/>
    </row>
    <row r="12" spans="2:8" x14ac:dyDescent="0.25">
      <c r="B12" s="15" t="s">
        <v>8</v>
      </c>
      <c r="C12" s="16" t="s">
        <v>9</v>
      </c>
      <c r="D12" s="16"/>
      <c r="E12" s="2">
        <f>E9</f>
        <v>166.66666666666666</v>
      </c>
      <c r="F12" s="2">
        <f>F9</f>
        <v>0</v>
      </c>
      <c r="H12" s="3"/>
    </row>
    <row r="13" spans="2:8" ht="19.5" x14ac:dyDescent="0.25">
      <c r="B13" s="15"/>
      <c r="C13" s="16" t="s">
        <v>10</v>
      </c>
      <c r="D13" s="16"/>
      <c r="E13" s="2">
        <f>E8*E5/4</f>
        <v>62.5</v>
      </c>
      <c r="F13" s="2">
        <f>F8*F5/4</f>
        <v>0</v>
      </c>
      <c r="H13" s="3"/>
    </row>
    <row r="14" spans="2:8" x14ac:dyDescent="0.25">
      <c r="B14" s="15"/>
      <c r="C14" s="16" t="s">
        <v>11</v>
      </c>
      <c r="D14" s="16"/>
      <c r="E14" s="2">
        <v>16</v>
      </c>
      <c r="F14" s="2">
        <v>16</v>
      </c>
    </row>
    <row r="15" spans="2:8" x14ac:dyDescent="0.25">
      <c r="C15" s="17" t="s">
        <v>0</v>
      </c>
      <c r="D15" s="17"/>
      <c r="E15" t="s">
        <v>1</v>
      </c>
      <c r="F15" t="s">
        <v>2</v>
      </c>
    </row>
    <row r="16" spans="2:8" x14ac:dyDescent="0.25">
      <c r="B16" s="18" t="s">
        <v>12</v>
      </c>
      <c r="C16" s="16" t="s">
        <v>9</v>
      </c>
      <c r="D16" s="16"/>
      <c r="E16" s="2">
        <f>H22/E29</f>
        <v>165</v>
      </c>
      <c r="F16" s="2">
        <f>H25/E32</f>
        <v>720</v>
      </c>
    </row>
    <row r="17" spans="2:8" ht="19.5" x14ac:dyDescent="0.25">
      <c r="B17" s="19"/>
      <c r="C17" s="16" t="s">
        <v>10</v>
      </c>
      <c r="D17" s="16"/>
      <c r="E17" s="2">
        <f>H22/E30</f>
        <v>73.333333333333329</v>
      </c>
      <c r="F17" s="2">
        <f>H25/E33</f>
        <v>720</v>
      </c>
    </row>
    <row r="18" spans="2:8" x14ac:dyDescent="0.25">
      <c r="B18" s="19"/>
      <c r="C18" s="16" t="s">
        <v>11</v>
      </c>
      <c r="D18" s="16"/>
      <c r="E18" s="2">
        <f>H22/E28</f>
        <v>20.625</v>
      </c>
      <c r="F18" s="2">
        <f>H25/E31</f>
        <v>720</v>
      </c>
    </row>
    <row r="21" spans="2:8" x14ac:dyDescent="0.25">
      <c r="B21" t="s">
        <v>13</v>
      </c>
      <c r="C21" t="s">
        <v>14</v>
      </c>
      <c r="D21" t="s">
        <v>15</v>
      </c>
      <c r="E21" t="s">
        <v>16</v>
      </c>
      <c r="F21" t="s">
        <v>17</v>
      </c>
      <c r="G21" t="s">
        <v>18</v>
      </c>
      <c r="H21" t="s">
        <v>19</v>
      </c>
    </row>
    <row r="22" spans="2:8" x14ac:dyDescent="0.25">
      <c r="C22">
        <v>12</v>
      </c>
      <c r="D22" s="1">
        <v>1</v>
      </c>
      <c r="E22" s="1">
        <v>220</v>
      </c>
      <c r="F22" s="4">
        <v>1</v>
      </c>
      <c r="G22" s="5">
        <f>C22*(E22/D22)/F22</f>
        <v>2640</v>
      </c>
      <c r="H22" s="6">
        <f>G22/2</f>
        <v>1320</v>
      </c>
    </row>
    <row r="23" spans="2:8" x14ac:dyDescent="0.25">
      <c r="D23" t="str">
        <f>DEC2HEX(D22)</f>
        <v>1</v>
      </c>
      <c r="E23" t="str">
        <f t="shared" ref="E23:F23" si="0">DEC2HEX(E22)</f>
        <v>DC</v>
      </c>
      <c r="F23" t="str">
        <f t="shared" si="0"/>
        <v>1</v>
      </c>
    </row>
    <row r="24" spans="2:8" hidden="1" x14ac:dyDescent="0.25">
      <c r="B24" t="s">
        <v>20</v>
      </c>
      <c r="C24" t="s">
        <v>14</v>
      </c>
      <c r="D24" t="s">
        <v>15</v>
      </c>
      <c r="E24" t="s">
        <v>16</v>
      </c>
      <c r="F24" t="s">
        <v>17</v>
      </c>
      <c r="G24" t="s">
        <v>21</v>
      </c>
    </row>
    <row r="25" spans="2:8" hidden="1" x14ac:dyDescent="0.25">
      <c r="C25">
        <v>12</v>
      </c>
      <c r="D25" s="1">
        <v>1</v>
      </c>
      <c r="E25" s="1">
        <v>120</v>
      </c>
      <c r="F25" s="4">
        <v>1</v>
      </c>
      <c r="G25" s="5">
        <f>C25*(E25/D25)/F25</f>
        <v>1440</v>
      </c>
      <c r="H25" s="6">
        <f>G25/2</f>
        <v>720</v>
      </c>
    </row>
    <row r="26" spans="2:8" hidden="1" x14ac:dyDescent="0.25">
      <c r="D26" t="str">
        <f>DEC2HEX(D25)</f>
        <v>1</v>
      </c>
      <c r="E26" t="str">
        <f t="shared" ref="E26:F26" si="1">DEC2HEX(E25)</f>
        <v>78</v>
      </c>
      <c r="F26" t="str">
        <f t="shared" si="1"/>
        <v>1</v>
      </c>
    </row>
    <row r="27" spans="2:8" x14ac:dyDescent="0.25">
      <c r="E27" t="s">
        <v>22</v>
      </c>
      <c r="F27" t="s">
        <v>23</v>
      </c>
    </row>
    <row r="28" spans="2:8" x14ac:dyDescent="0.25">
      <c r="B28" s="10" t="s">
        <v>24</v>
      </c>
      <c r="C28" s="12" t="s">
        <v>25</v>
      </c>
      <c r="D28" s="13"/>
      <c r="E28" s="7">
        <v>64</v>
      </c>
      <c r="F28" s="8">
        <f>E28-1</f>
        <v>63</v>
      </c>
      <c r="G28" t="str">
        <f t="shared" ref="G28:G33" si="2">DEC2HEX(F28)</f>
        <v>3F</v>
      </c>
    </row>
    <row r="29" spans="2:8" x14ac:dyDescent="0.25">
      <c r="B29" s="11"/>
      <c r="C29" s="12" t="s">
        <v>26</v>
      </c>
      <c r="D29" s="13"/>
      <c r="E29" s="7">
        <v>8</v>
      </c>
      <c r="F29" s="8">
        <f>E29-1</f>
        <v>7</v>
      </c>
      <c r="G29" t="str">
        <f t="shared" si="2"/>
        <v>7</v>
      </c>
    </row>
    <row r="30" spans="2:8" x14ac:dyDescent="0.25">
      <c r="B30" s="11"/>
      <c r="C30" s="12" t="s">
        <v>27</v>
      </c>
      <c r="D30" s="13"/>
      <c r="E30" s="7">
        <v>18</v>
      </c>
      <c r="F30" s="8">
        <f t="shared" ref="F30:F33" si="3">E30-1</f>
        <v>17</v>
      </c>
      <c r="G30" t="str">
        <f t="shared" si="2"/>
        <v>11</v>
      </c>
    </row>
    <row r="31" spans="2:8" hidden="1" x14ac:dyDescent="0.25">
      <c r="B31" s="10" t="s">
        <v>28</v>
      </c>
      <c r="C31" s="12" t="s">
        <v>29</v>
      </c>
      <c r="D31" s="13"/>
      <c r="E31" s="7">
        <v>1</v>
      </c>
      <c r="F31" s="8">
        <f t="shared" si="3"/>
        <v>0</v>
      </c>
      <c r="G31" t="str">
        <f t="shared" si="2"/>
        <v>0</v>
      </c>
    </row>
    <row r="32" spans="2:8" hidden="1" x14ac:dyDescent="0.25">
      <c r="B32" s="11"/>
      <c r="C32" s="12" t="s">
        <v>30</v>
      </c>
      <c r="D32" s="13"/>
      <c r="E32" s="7">
        <v>1</v>
      </c>
      <c r="F32" s="8">
        <f t="shared" si="3"/>
        <v>0</v>
      </c>
      <c r="G32" t="str">
        <f t="shared" si="2"/>
        <v>0</v>
      </c>
    </row>
    <row r="33" spans="2:7" hidden="1" x14ac:dyDescent="0.25">
      <c r="B33" s="11"/>
      <c r="C33" s="12" t="s">
        <v>31</v>
      </c>
      <c r="D33" s="14"/>
      <c r="E33" s="9">
        <v>1</v>
      </c>
      <c r="F33" s="8">
        <f t="shared" si="3"/>
        <v>0</v>
      </c>
      <c r="G33" t="str">
        <f t="shared" si="2"/>
        <v>0</v>
      </c>
    </row>
  </sheetData>
  <mergeCells count="23">
    <mergeCell ref="B16:B18"/>
    <mergeCell ref="C16:D16"/>
    <mergeCell ref="C17:D17"/>
    <mergeCell ref="C18:D18"/>
    <mergeCell ref="C4:D4"/>
    <mergeCell ref="C5:D5"/>
    <mergeCell ref="C6:D6"/>
    <mergeCell ref="C7:D7"/>
    <mergeCell ref="C8:D8"/>
    <mergeCell ref="C9:D9"/>
    <mergeCell ref="B12:B14"/>
    <mergeCell ref="C12:D12"/>
    <mergeCell ref="C13:D13"/>
    <mergeCell ref="C14:D14"/>
    <mergeCell ref="C15:D15"/>
    <mergeCell ref="B28:B30"/>
    <mergeCell ref="C28:D28"/>
    <mergeCell ref="C29:D29"/>
    <mergeCell ref="C30:D30"/>
    <mergeCell ref="B31:B33"/>
    <mergeCell ref="C31:D31"/>
    <mergeCell ref="C32:D32"/>
    <mergeCell ref="C33:D33"/>
  </mergeCells>
  <phoneticPr fontId="6" type="noConversion"/>
  <conditionalFormatting sqref="E16">
    <cfRule type="cellIs" dxfId="6" priority="7" operator="between">
      <formula>$E$12-5</formula>
      <formula>$E$9+5</formula>
    </cfRule>
  </conditionalFormatting>
  <conditionalFormatting sqref="F16">
    <cfRule type="cellIs" dxfId="5" priority="4" operator="between">
      <formula>$F$12-5</formula>
      <formula>$F$12+5</formula>
    </cfRule>
    <cfRule type="cellIs" dxfId="4" priority="6" operator="between">
      <formula>$E$12-5</formula>
      <formula>$E$9+5</formula>
    </cfRule>
  </conditionalFormatting>
  <conditionalFormatting sqref="E17">
    <cfRule type="cellIs" dxfId="3" priority="5" operator="between">
      <formula>$E$13-5</formula>
      <formula>$E$13+5</formula>
    </cfRule>
  </conditionalFormatting>
  <conditionalFormatting sqref="F17">
    <cfRule type="cellIs" dxfId="2" priority="3" operator="between">
      <formula>$F$13-5</formula>
      <formula>$F$13+5</formula>
    </cfRule>
  </conditionalFormatting>
  <conditionalFormatting sqref="E18">
    <cfRule type="cellIs" dxfId="1" priority="2" operator="between">
      <formula>$E$14</formula>
      <formula>$E$14+4</formula>
    </cfRule>
  </conditionalFormatting>
  <conditionalFormatting sqref="F18">
    <cfRule type="cellIs" dxfId="0" priority="1" operator="between">
      <formula>$F$14</formula>
      <formula>$F$14+4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BeethovenToFsetting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2021-09-14T06:11:57Z</dcterms:created>
  <dcterms:modified xsi:type="dcterms:W3CDTF">2021-09-15T02:40:07Z</dcterms:modified>
</cp:coreProperties>
</file>